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Расш к ф.737(2)" sheetId="1" r:id="rId1"/>
  </sheets>
  <definedNames>
    <definedName name="_xlnm.Print_Area" localSheetId="0">'Расш к ф.737(2)'!$A$1:$E$56</definedName>
  </definedNames>
  <calcPr calcId="162913"/>
</workbook>
</file>

<file path=xl/calcChain.xml><?xml version="1.0" encoding="utf-8"?>
<calcChain xmlns="http://schemas.openxmlformats.org/spreadsheetml/2006/main">
  <c r="E38" i="1" l="1"/>
  <c r="E24" i="1" s="1"/>
  <c r="E42" i="1" l="1"/>
  <c r="E13" i="1"/>
  <c r="E46" i="1"/>
  <c r="E44" i="1" s="1"/>
  <c r="E19" i="1" l="1"/>
  <c r="E39" i="1" l="1"/>
  <c r="E49" i="1" l="1"/>
  <c r="E9" i="1" l="1"/>
  <c r="E32" i="1" l="1"/>
  <c r="E47" i="1" s="1"/>
  <c r="E18" i="1" l="1"/>
  <c r="E8" i="1" l="1"/>
</calcChain>
</file>

<file path=xl/comments1.xml><?xml version="1.0" encoding="utf-8"?>
<comments xmlns="http://schemas.openxmlformats.org/spreadsheetml/2006/main">
  <authors>
    <author>Автор</author>
  </authors>
  <commentList>
    <comment ref="E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 721 по кфо 2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лиц сч поступление 906 от родителей</t>
        </r>
      </text>
    </comment>
    <comment ref="E5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 721 по кфо 2+грант 40000</t>
        </r>
      </text>
    </comment>
  </commentList>
</comments>
</file>

<file path=xl/sharedStrings.xml><?xml version="1.0" encoding="utf-8"?>
<sst xmlns="http://schemas.openxmlformats.org/spreadsheetml/2006/main" count="79" uniqueCount="70">
  <si>
    <t>№  п/п</t>
  </si>
  <si>
    <t>Доходы / расходы</t>
  </si>
  <si>
    <t>Код</t>
  </si>
  <si>
    <t>ДОХОДЫ</t>
  </si>
  <si>
    <t>Остаток на начало отчетного периода</t>
  </si>
  <si>
    <t>Всего поступило на лицевой счет, в том числе:</t>
  </si>
  <si>
    <t>Доходы от оказания платных услуг (работ)</t>
  </si>
  <si>
    <t>Родительская плата за присмотр и уход</t>
  </si>
  <si>
    <t xml:space="preserve">Предпринимательская деятельность </t>
  </si>
  <si>
    <t xml:space="preserve">Выручка от реализации продукции </t>
  </si>
  <si>
    <t xml:space="preserve">Платные дополнительные услуги </t>
  </si>
  <si>
    <t>Летняя оздоровительная компания (за счет средств родителей)</t>
  </si>
  <si>
    <t xml:space="preserve">Питание сотрудников </t>
  </si>
  <si>
    <t xml:space="preserve">Возмещение коммунальных затрат с аренды </t>
  </si>
  <si>
    <t>Прочие поступления по коду 901</t>
  </si>
  <si>
    <t>Прочие безвозмездные поступления, целевые</t>
  </si>
  <si>
    <t xml:space="preserve">Добровольные пожертвования </t>
  </si>
  <si>
    <t>Прочие поступления по коду 906</t>
  </si>
  <si>
    <t xml:space="preserve">Аренда </t>
  </si>
  <si>
    <t xml:space="preserve">Прочие поступления на другие коды </t>
  </si>
  <si>
    <t>РАСХОДЫ</t>
  </si>
  <si>
    <t>Всего израсходовано с лицевого счета, в том числе:</t>
  </si>
  <si>
    <t>Заработная плата</t>
  </si>
  <si>
    <t>211</t>
  </si>
  <si>
    <t>Прочие выплаты</t>
  </si>
  <si>
    <t>212</t>
  </si>
  <si>
    <t>Начисление на выплаты по оплате труда</t>
  </si>
  <si>
    <t>213</t>
  </si>
  <si>
    <t>Услуги связи</t>
  </si>
  <si>
    <t>221</t>
  </si>
  <si>
    <t>Транспортные услуги</t>
  </si>
  <si>
    <t>222</t>
  </si>
  <si>
    <t>Коммунальные услуги</t>
  </si>
  <si>
    <t>223</t>
  </si>
  <si>
    <t>Арендная плата за пользование имуществом</t>
  </si>
  <si>
    <t>224</t>
  </si>
  <si>
    <t>Работы, услуги по содержанию имущества</t>
  </si>
  <si>
    <t>Прочие работы, услуги</t>
  </si>
  <si>
    <t>226</t>
  </si>
  <si>
    <t>Прочие расходы</t>
  </si>
  <si>
    <t>290</t>
  </si>
  <si>
    <t>Увеличение стоимости основных средств</t>
  </si>
  <si>
    <t>Увеличение стоимости материальных запасов *</t>
  </si>
  <si>
    <t>в т. ч.                       продукты питания</t>
  </si>
  <si>
    <t xml:space="preserve">                                 прочие</t>
  </si>
  <si>
    <t>Остаток на конец отчетного периода</t>
  </si>
  <si>
    <t xml:space="preserve">Поступление товароматериальных ценностей </t>
  </si>
  <si>
    <t>От физических лиц</t>
  </si>
  <si>
    <t>От юридических лиц</t>
  </si>
  <si>
    <t>ФОРМУ НЕ МЕНЯТЬ, СТРОКИ/СТОЛБЦЫ НЕ ДОБАВЛЯТЬ!</t>
  </si>
  <si>
    <t>Итого (руб.)</t>
  </si>
  <si>
    <t>Руководитель</t>
  </si>
  <si>
    <t>Главный бухгалтер</t>
  </si>
  <si>
    <t>140, 180</t>
  </si>
  <si>
    <t>910, 911, 914</t>
  </si>
  <si>
    <t>225, 227</t>
  </si>
  <si>
    <t>эл/энергия</t>
  </si>
  <si>
    <t>вода</t>
  </si>
  <si>
    <t>тепло</t>
  </si>
  <si>
    <t>111</t>
  </si>
  <si>
    <t>112</t>
  </si>
  <si>
    <t>119</t>
  </si>
  <si>
    <t>Капитальный (тек.) ремонт</t>
  </si>
  <si>
    <t>Уплата налога на имущество организаций и земельного налога</t>
  </si>
  <si>
    <t>Уплата прочих налогов, сборов</t>
  </si>
  <si>
    <t>Уплата иных платежей</t>
  </si>
  <si>
    <t>И.В. Осипова</t>
  </si>
  <si>
    <t>А.В. Балдина</t>
  </si>
  <si>
    <t>Отчет о поступлении и расходовании внебюджетных средств  МБОУ "Гимназия № 10 г. Челябинска" на 01.01.2026г.</t>
  </si>
  <si>
    <r>
      <t>Период отчетности (1 квартал, 1 полугодие, 9 месяцев,</t>
    </r>
    <r>
      <rPr>
        <u/>
        <sz val="10"/>
        <rFont val="Times New Roman"/>
        <family val="1"/>
        <charset val="204"/>
      </rPr>
      <t xml:space="preserve"> год</t>
    </r>
    <r>
      <rPr>
        <sz val="1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</si>
</sst>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\ _₽_-;\-* #,##0.0\ _₽_-;_-* &quot;-&quot;??\ _₽_-;_-@_-"/>
    <numFmt numFmtId="166" formatCode="_-* #,##0.0\ _₽_-;\-* #,##0.0\ _₽_-;_-* &quot;-&quot;?\ _₽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</cellStyleXfs>
  <cellXfs count="56">
    <xf numFmtId="0" fontId="0" fillId="0" borderId="0" xfId="0"/>
    <xf numFmtId="0" fontId="3" fillId="0" borderId="1" xfId="2" applyNumberFormat="1" applyFont="1" applyFill="1" applyBorder="1" applyAlignment="1" applyProtection="1">
      <alignment horizontal="center" vertical="center" wrapText="1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vertical="center"/>
    </xf>
    <xf numFmtId="165" fontId="5" fillId="0" borderId="1" xfId="1" applyNumberFormat="1" applyFont="1" applyFill="1" applyBorder="1" applyAlignment="1" applyProtection="1">
      <alignment horizontal="right" vertical="center"/>
    </xf>
    <xf numFmtId="0" fontId="7" fillId="2" borderId="1" xfId="2" applyNumberFormat="1" applyFont="1" applyFill="1" applyBorder="1" applyAlignment="1" applyProtection="1">
      <alignment vertical="center"/>
    </xf>
    <xf numFmtId="0" fontId="3" fillId="2" borderId="1" xfId="2" applyNumberFormat="1" applyFont="1" applyFill="1" applyBorder="1" applyAlignment="1" applyProtection="1">
      <alignment horizontal="center" vertical="center"/>
    </xf>
    <xf numFmtId="0" fontId="7" fillId="0" borderId="1" xfId="2" applyNumberFormat="1" applyFont="1" applyFill="1" applyBorder="1" applyAlignment="1" applyProtection="1">
      <alignment vertical="center"/>
    </xf>
    <xf numFmtId="0" fontId="8" fillId="0" borderId="1" xfId="2" applyNumberFormat="1" applyFont="1" applyFill="1" applyBorder="1" applyAlignment="1" applyProtection="1">
      <alignment vertical="center"/>
    </xf>
    <xf numFmtId="0" fontId="8" fillId="0" borderId="1" xfId="2" applyNumberFormat="1" applyFont="1" applyFill="1" applyBorder="1" applyAlignment="1" applyProtection="1">
      <alignment vertical="center" wrapText="1"/>
    </xf>
    <xf numFmtId="49" fontId="8" fillId="0" borderId="1" xfId="2" applyNumberFormat="1" applyFont="1" applyFill="1" applyBorder="1" applyAlignment="1" applyProtection="1">
      <alignment horizontal="left" vertical="center"/>
    </xf>
    <xf numFmtId="49" fontId="3" fillId="0" borderId="1" xfId="2" applyNumberFormat="1" applyFont="1" applyFill="1" applyBorder="1" applyAlignment="1" applyProtection="1">
      <alignment horizontal="center" vertical="center"/>
    </xf>
    <xf numFmtId="0" fontId="8" fillId="0" borderId="1" xfId="2" applyNumberFormat="1" applyFont="1" applyFill="1" applyBorder="1" applyAlignment="1" applyProtection="1">
      <alignment horizontal="left" vertical="center"/>
    </xf>
    <xf numFmtId="0" fontId="3" fillId="0" borderId="0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vertical="center"/>
    </xf>
    <xf numFmtId="165" fontId="5" fillId="0" borderId="0" xfId="1" applyNumberFormat="1" applyFont="1" applyFill="1" applyBorder="1" applyAlignment="1" applyProtection="1">
      <alignment horizontal="right" vertical="center"/>
    </xf>
    <xf numFmtId="0" fontId="3" fillId="4" borderId="1" xfId="2" applyNumberFormat="1" applyFont="1" applyFill="1" applyBorder="1" applyAlignment="1" applyProtection="1">
      <alignment horizontal="center" vertical="center"/>
    </xf>
    <xf numFmtId="0" fontId="7" fillId="4" borderId="1" xfId="2" applyNumberFormat="1" applyFont="1" applyFill="1" applyBorder="1" applyAlignment="1" applyProtection="1">
      <alignment vertical="center"/>
    </xf>
    <xf numFmtId="49" fontId="7" fillId="4" borderId="1" xfId="2" applyNumberFormat="1" applyFont="1" applyFill="1" applyBorder="1" applyAlignment="1" applyProtection="1">
      <alignment horizontal="left" vertical="center" wrapText="1"/>
    </xf>
    <xf numFmtId="49" fontId="3" fillId="4" borderId="1" xfId="2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/>
    </xf>
    <xf numFmtId="49" fontId="8" fillId="0" borderId="1" xfId="2" applyNumberFormat="1" applyFont="1" applyFill="1" applyBorder="1" applyAlignment="1" applyProtection="1">
      <alignment horizontal="left" vertical="center" wrapText="1"/>
    </xf>
    <xf numFmtId="43" fontId="5" fillId="2" borderId="1" xfId="1" applyNumberFormat="1" applyFont="1" applyFill="1" applyBorder="1" applyAlignment="1" applyProtection="1">
      <alignment horizontal="right" vertical="center"/>
    </xf>
    <xf numFmtId="0" fontId="11" fillId="0" borderId="0" xfId="0" applyFont="1"/>
    <xf numFmtId="43" fontId="5" fillId="4" borderId="1" xfId="1" applyNumberFormat="1" applyFont="1" applyFill="1" applyBorder="1" applyAlignment="1" applyProtection="1">
      <alignment horizontal="right" vertical="center"/>
    </xf>
    <xf numFmtId="0" fontId="11" fillId="0" borderId="0" xfId="0" applyFont="1" applyAlignment="1">
      <alignment horizontal="center"/>
    </xf>
    <xf numFmtId="43" fontId="5" fillId="0" borderId="1" xfId="1" applyNumberFormat="1" applyFont="1" applyFill="1" applyBorder="1" applyAlignment="1" applyProtection="1">
      <alignment horizontal="right" vertical="center"/>
    </xf>
    <xf numFmtId="0" fontId="7" fillId="0" borderId="4" xfId="2" applyNumberFormat="1" applyFont="1" applyFill="1" applyBorder="1" applyAlignment="1" applyProtection="1">
      <alignment horizontal="center" vertical="center"/>
    </xf>
    <xf numFmtId="0" fontId="11" fillId="3" borderId="0" xfId="0" applyFont="1" applyFill="1" applyAlignment="1">
      <alignment horizontal="center"/>
    </xf>
    <xf numFmtId="0" fontId="3" fillId="0" borderId="0" xfId="0" applyFont="1"/>
    <xf numFmtId="43" fontId="11" fillId="0" borderId="0" xfId="0" applyNumberFormat="1" applyFont="1"/>
    <xf numFmtId="0" fontId="11" fillId="0" borderId="0" xfId="0" applyFont="1" applyFill="1"/>
    <xf numFmtId="43" fontId="11" fillId="0" borderId="0" xfId="0" applyNumberFormat="1" applyFont="1" applyFill="1"/>
    <xf numFmtId="0" fontId="11" fillId="0" borderId="7" xfId="0" applyFont="1" applyBorder="1"/>
    <xf numFmtId="43" fontId="5" fillId="0" borderId="0" xfId="1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/>
    </xf>
    <xf numFmtId="166" fontId="11" fillId="0" borderId="0" xfId="0" applyNumberFormat="1" applyFont="1" applyFill="1"/>
    <xf numFmtId="43" fontId="14" fillId="0" borderId="1" xfId="1" applyNumberFormat="1" applyFont="1" applyFill="1" applyBorder="1" applyAlignment="1" applyProtection="1">
      <alignment horizontal="right" vertical="center"/>
    </xf>
    <xf numFmtId="165" fontId="14" fillId="0" borderId="1" xfId="1" applyNumberFormat="1" applyFont="1" applyFill="1" applyBorder="1" applyAlignment="1" applyProtection="1">
      <alignment horizontal="right" vertical="center"/>
    </xf>
    <xf numFmtId="0" fontId="11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0" fontId="6" fillId="0" borderId="8" xfId="2" applyNumberFormat="1" applyFont="1" applyFill="1" applyBorder="1" applyAlignment="1" applyProtection="1">
      <alignment horizontal="center" vertical="center"/>
    </xf>
    <xf numFmtId="0" fontId="6" fillId="0" borderId="3" xfId="2" applyNumberFormat="1" applyFont="1" applyFill="1" applyBorder="1" applyAlignment="1" applyProtection="1">
      <alignment horizontal="center" vertical="center"/>
    </xf>
    <xf numFmtId="0" fontId="3" fillId="0" borderId="4" xfId="2" applyNumberFormat="1" applyFont="1" applyFill="1" applyBorder="1" applyAlignment="1" applyProtection="1">
      <alignment horizontal="center" vertical="center"/>
    </xf>
    <xf numFmtId="0" fontId="3" fillId="0" borderId="5" xfId="2" applyNumberFormat="1" applyFont="1" applyFill="1" applyBorder="1" applyAlignment="1" applyProtection="1">
      <alignment horizontal="center" vertical="center"/>
    </xf>
    <xf numFmtId="0" fontId="3" fillId="0" borderId="6" xfId="2" applyNumberFormat="1" applyFont="1" applyFill="1" applyBorder="1" applyAlignment="1" applyProtection="1">
      <alignment horizontal="center" vertical="center"/>
    </xf>
    <xf numFmtId="0" fontId="7" fillId="0" borderId="4" xfId="2" applyNumberFormat="1" applyFont="1" applyFill="1" applyBorder="1" applyAlignment="1" applyProtection="1">
      <alignment horizontal="center" vertical="center"/>
    </xf>
    <xf numFmtId="0" fontId="7" fillId="0" borderId="5" xfId="2" applyNumberFormat="1" applyFont="1" applyFill="1" applyBorder="1" applyAlignment="1" applyProtection="1">
      <alignment horizontal="center" vertical="center"/>
    </xf>
    <xf numFmtId="0" fontId="7" fillId="0" borderId="6" xfId="2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/>
    </xf>
    <xf numFmtId="0" fontId="12" fillId="0" borderId="0" xfId="2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left"/>
    </xf>
  </cellXfs>
  <cellStyles count="3">
    <cellStyle name="Обычный" xfId="0" builtinId="0"/>
    <cellStyle name="Обычный 5" xfId="2"/>
    <cellStyle name="Финансовый" xfId="1" builtinId="3"/>
  </cellStyles>
  <dxfs count="0"/>
  <tableStyles count="0" defaultTableStyle="TableStyleMedium2" defaultPivotStyle="PivotStyleMedium9"/>
  <colors>
    <mruColors>
      <color rgb="FF00FFFF"/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5"/>
  <sheetViews>
    <sheetView tabSelected="1" zoomScaleNormal="100" zoomScaleSheetLayoutView="100" workbookViewId="0">
      <selection activeCell="E21" activeCellId="1" sqref="E10:E16 E21"/>
    </sheetView>
  </sheetViews>
  <sheetFormatPr defaultRowHeight="15" x14ac:dyDescent="0.25"/>
  <cols>
    <col min="1" max="1" width="9.140625" style="26"/>
    <col min="2" max="2" width="52.85546875" style="26" customWidth="1"/>
    <col min="3" max="3" width="13.5703125" style="26" customWidth="1"/>
    <col min="4" max="4" width="16.7109375" style="26" customWidth="1"/>
    <col min="5" max="5" width="22.42578125" style="26" customWidth="1"/>
    <col min="6" max="8" width="14.5703125" style="34" bestFit="1" customWidth="1"/>
    <col min="9" max="9" width="14.5703125" style="26" bestFit="1" customWidth="1"/>
    <col min="10" max="16384" width="9.140625" style="26"/>
  </cols>
  <sheetData>
    <row r="1" spans="1:8" x14ac:dyDescent="0.25">
      <c r="A1" s="42" t="s">
        <v>49</v>
      </c>
      <c r="B1" s="42"/>
      <c r="C1" s="31"/>
    </row>
    <row r="3" spans="1:8" ht="15.75" x14ac:dyDescent="0.25">
      <c r="A3" s="43" t="s">
        <v>68</v>
      </c>
      <c r="B3" s="43"/>
      <c r="C3" s="43"/>
      <c r="D3" s="43"/>
      <c r="E3" s="43"/>
    </row>
    <row r="4" spans="1:8" ht="37.5" customHeight="1" x14ac:dyDescent="0.25">
      <c r="A4" s="32" t="s">
        <v>69</v>
      </c>
      <c r="E4" s="15"/>
      <c r="F4" s="54"/>
      <c r="G4" s="54"/>
    </row>
    <row r="5" spans="1:8" x14ac:dyDescent="0.25">
      <c r="A5" s="1" t="s">
        <v>0</v>
      </c>
      <c r="B5" s="2" t="s">
        <v>1</v>
      </c>
      <c r="C5" s="2"/>
      <c r="D5" s="3" t="s">
        <v>2</v>
      </c>
      <c r="E5" s="22" t="s">
        <v>50</v>
      </c>
    </row>
    <row r="6" spans="1:8" x14ac:dyDescent="0.25">
      <c r="A6" s="4"/>
      <c r="B6" s="44" t="s">
        <v>3</v>
      </c>
      <c r="C6" s="45"/>
      <c r="D6" s="46"/>
      <c r="E6" s="5"/>
    </row>
    <row r="7" spans="1:8" ht="20.100000000000001" customHeight="1" x14ac:dyDescent="0.25">
      <c r="A7" s="18"/>
      <c r="B7" s="20" t="s">
        <v>4</v>
      </c>
      <c r="C7" s="20"/>
      <c r="D7" s="21"/>
      <c r="E7" s="27">
        <v>1739804.1300000008</v>
      </c>
    </row>
    <row r="8" spans="1:8" ht="20.100000000000001" customHeight="1" x14ac:dyDescent="0.25">
      <c r="A8" s="4"/>
      <c r="B8" s="7" t="s">
        <v>5</v>
      </c>
      <c r="C8" s="7"/>
      <c r="D8" s="8"/>
      <c r="E8" s="25">
        <f>E9+E18+E21+E22</f>
        <v>7230118.7000000002</v>
      </c>
      <c r="G8" s="35"/>
      <c r="H8" s="35"/>
    </row>
    <row r="9" spans="1:8" ht="20.100000000000001" customHeight="1" x14ac:dyDescent="0.25">
      <c r="A9" s="47">
        <v>1</v>
      </c>
      <c r="B9" s="9" t="s">
        <v>6</v>
      </c>
      <c r="C9" s="50">
        <v>130</v>
      </c>
      <c r="D9" s="47">
        <v>901</v>
      </c>
      <c r="E9" s="40">
        <f>SUM(E10:E17)</f>
        <v>7150020.0699999994</v>
      </c>
    </row>
    <row r="10" spans="1:8" ht="20.100000000000001" customHeight="1" x14ac:dyDescent="0.25">
      <c r="A10" s="48"/>
      <c r="B10" s="10" t="s">
        <v>7</v>
      </c>
      <c r="C10" s="51"/>
      <c r="D10" s="48"/>
      <c r="E10" s="41">
        <v>4137962</v>
      </c>
      <c r="G10" s="39"/>
    </row>
    <row r="11" spans="1:8" ht="20.100000000000001" customHeight="1" x14ac:dyDescent="0.25">
      <c r="A11" s="48"/>
      <c r="B11" s="10" t="s">
        <v>8</v>
      </c>
      <c r="C11" s="51"/>
      <c r="D11" s="48"/>
      <c r="E11" s="41">
        <v>0</v>
      </c>
    </row>
    <row r="12" spans="1:8" ht="20.100000000000001" customHeight="1" x14ac:dyDescent="0.25">
      <c r="A12" s="48"/>
      <c r="B12" s="10" t="s">
        <v>9</v>
      </c>
      <c r="C12" s="51"/>
      <c r="D12" s="48"/>
      <c r="E12" s="41"/>
    </row>
    <row r="13" spans="1:8" ht="20.100000000000001" customHeight="1" x14ac:dyDescent="0.25">
      <c r="A13" s="48"/>
      <c r="B13" s="10" t="s">
        <v>10</v>
      </c>
      <c r="C13" s="51"/>
      <c r="D13" s="48"/>
      <c r="E13" s="40">
        <f>3012058.07-877.02</f>
        <v>3011181.05</v>
      </c>
    </row>
    <row r="14" spans="1:8" ht="28.5" customHeight="1" x14ac:dyDescent="0.25">
      <c r="A14" s="48"/>
      <c r="B14" s="11" t="s">
        <v>11</v>
      </c>
      <c r="C14" s="51"/>
      <c r="D14" s="48"/>
      <c r="E14" s="40"/>
    </row>
    <row r="15" spans="1:8" ht="20.100000000000001" customHeight="1" x14ac:dyDescent="0.25">
      <c r="A15" s="48"/>
      <c r="B15" s="10" t="s">
        <v>12</v>
      </c>
      <c r="C15" s="51"/>
      <c r="D15" s="48"/>
      <c r="E15" s="41">
        <v>0</v>
      </c>
    </row>
    <row r="16" spans="1:8" ht="20.100000000000001" customHeight="1" x14ac:dyDescent="0.25">
      <c r="A16" s="48"/>
      <c r="B16" s="10" t="s">
        <v>13</v>
      </c>
      <c r="C16" s="51"/>
      <c r="D16" s="48"/>
      <c r="E16" s="41">
        <v>877.02</v>
      </c>
    </row>
    <row r="17" spans="1:9" ht="20.100000000000001" customHeight="1" x14ac:dyDescent="0.25">
      <c r="A17" s="49"/>
      <c r="B17" s="10" t="s">
        <v>14</v>
      </c>
      <c r="C17" s="52"/>
      <c r="D17" s="49"/>
      <c r="E17" s="6"/>
    </row>
    <row r="18" spans="1:9" ht="20.100000000000001" customHeight="1" x14ac:dyDescent="0.25">
      <c r="A18" s="47">
        <v>2</v>
      </c>
      <c r="B18" s="9" t="s">
        <v>15</v>
      </c>
      <c r="C18" s="50">
        <v>150</v>
      </c>
      <c r="D18" s="47">
        <v>906</v>
      </c>
      <c r="E18" s="40">
        <f>SUM(E19:E20)</f>
        <v>50179.979999999996</v>
      </c>
    </row>
    <row r="19" spans="1:9" ht="20.100000000000001" customHeight="1" x14ac:dyDescent="0.25">
      <c r="A19" s="48"/>
      <c r="B19" s="10" t="s">
        <v>16</v>
      </c>
      <c r="C19" s="51"/>
      <c r="D19" s="48"/>
      <c r="E19" s="40">
        <f>9219.98+960</f>
        <v>10179.98</v>
      </c>
    </row>
    <row r="20" spans="1:9" ht="20.100000000000001" customHeight="1" x14ac:dyDescent="0.25">
      <c r="A20" s="49"/>
      <c r="B20" s="10" t="s">
        <v>17</v>
      </c>
      <c r="C20" s="52"/>
      <c r="D20" s="49"/>
      <c r="E20" s="40">
        <v>40000</v>
      </c>
    </row>
    <row r="21" spans="1:9" ht="20.100000000000001" customHeight="1" x14ac:dyDescent="0.25">
      <c r="A21" s="4">
        <v>3</v>
      </c>
      <c r="B21" s="9" t="s">
        <v>18</v>
      </c>
      <c r="C21" s="23">
        <v>120</v>
      </c>
      <c r="D21" s="4">
        <v>909</v>
      </c>
      <c r="E21" s="40">
        <v>29918.65</v>
      </c>
    </row>
    <row r="22" spans="1:9" ht="20.100000000000001" customHeight="1" x14ac:dyDescent="0.25">
      <c r="A22" s="4">
        <v>4</v>
      </c>
      <c r="B22" s="9" t="s">
        <v>19</v>
      </c>
      <c r="C22" s="23" t="s">
        <v>53</v>
      </c>
      <c r="D22" s="4" t="s">
        <v>54</v>
      </c>
      <c r="E22" s="6"/>
      <c r="G22" s="35"/>
    </row>
    <row r="23" spans="1:9" ht="20.100000000000001" customHeight="1" x14ac:dyDescent="0.25">
      <c r="A23" s="4"/>
      <c r="B23" s="44" t="s">
        <v>20</v>
      </c>
      <c r="C23" s="45"/>
      <c r="D23" s="46"/>
      <c r="E23" s="6"/>
    </row>
    <row r="24" spans="1:9" ht="20.100000000000001" customHeight="1" x14ac:dyDescent="0.25">
      <c r="A24" s="4"/>
      <c r="B24" s="7" t="s">
        <v>21</v>
      </c>
      <c r="C24" s="7"/>
      <c r="D24" s="7"/>
      <c r="E24" s="25">
        <f>E25+E27+E28+E29+E30+E31+E32+E36+E37+E38+E39+E43+Q47+E44+E26</f>
        <v>7708214.9500000002</v>
      </c>
      <c r="F24" s="35"/>
      <c r="G24" s="35"/>
      <c r="H24" s="35"/>
    </row>
    <row r="25" spans="1:9" ht="20.100000000000001" customHeight="1" x14ac:dyDescent="0.25">
      <c r="A25" s="4">
        <v>1</v>
      </c>
      <c r="B25" s="12" t="s">
        <v>22</v>
      </c>
      <c r="C25" s="23" t="s">
        <v>59</v>
      </c>
      <c r="D25" s="13" t="s">
        <v>23</v>
      </c>
      <c r="E25" s="40">
        <v>4844623.51</v>
      </c>
    </row>
    <row r="26" spans="1:9" ht="20.100000000000001" customHeight="1" x14ac:dyDescent="0.25">
      <c r="A26" s="4">
        <v>2</v>
      </c>
      <c r="B26" s="12" t="s">
        <v>24</v>
      </c>
      <c r="C26" s="23" t="s">
        <v>60</v>
      </c>
      <c r="D26" s="13" t="s">
        <v>25</v>
      </c>
      <c r="E26" s="40">
        <v>7000</v>
      </c>
      <c r="G26" s="35"/>
    </row>
    <row r="27" spans="1:9" ht="20.100000000000001" customHeight="1" x14ac:dyDescent="0.25">
      <c r="A27" s="4">
        <v>3</v>
      </c>
      <c r="B27" s="12" t="s">
        <v>24</v>
      </c>
      <c r="C27" s="23" t="s">
        <v>60</v>
      </c>
      <c r="D27" s="13" t="s">
        <v>38</v>
      </c>
      <c r="E27" s="29">
        <v>0</v>
      </c>
      <c r="G27" s="35"/>
    </row>
    <row r="28" spans="1:9" ht="20.100000000000001" customHeight="1" x14ac:dyDescent="0.25">
      <c r="A28" s="4">
        <v>4</v>
      </c>
      <c r="B28" s="12" t="s">
        <v>26</v>
      </c>
      <c r="C28" s="23" t="s">
        <v>61</v>
      </c>
      <c r="D28" s="13" t="s">
        <v>27</v>
      </c>
      <c r="E28" s="40">
        <v>1450783.87</v>
      </c>
      <c r="H28" s="35"/>
      <c r="I28" s="33"/>
    </row>
    <row r="29" spans="1:9" ht="20.100000000000001" customHeight="1" x14ac:dyDescent="0.25">
      <c r="A29" s="4">
        <v>5</v>
      </c>
      <c r="B29" s="12" t="s">
        <v>62</v>
      </c>
      <c r="C29" s="30">
        <v>243</v>
      </c>
      <c r="D29" s="13"/>
      <c r="E29" s="6">
        <v>0</v>
      </c>
    </row>
    <row r="30" spans="1:9" ht="20.100000000000001" customHeight="1" x14ac:dyDescent="0.25">
      <c r="A30" s="4">
        <v>6</v>
      </c>
      <c r="B30" s="12" t="s">
        <v>28</v>
      </c>
      <c r="C30" s="30">
        <v>244</v>
      </c>
      <c r="D30" s="13" t="s">
        <v>29</v>
      </c>
      <c r="E30" s="40">
        <v>213</v>
      </c>
      <c r="F30" s="35"/>
      <c r="G30" s="35"/>
      <c r="H30" s="35"/>
    </row>
    <row r="31" spans="1:9" ht="20.100000000000001" customHeight="1" x14ac:dyDescent="0.25">
      <c r="A31" s="4">
        <v>7</v>
      </c>
      <c r="B31" s="12" t="s">
        <v>30</v>
      </c>
      <c r="C31" s="30">
        <v>244</v>
      </c>
      <c r="D31" s="13" t="s">
        <v>31</v>
      </c>
      <c r="E31" s="41">
        <v>26000</v>
      </c>
    </row>
    <row r="32" spans="1:9" ht="20.100000000000001" customHeight="1" x14ac:dyDescent="0.25">
      <c r="A32" s="4">
        <v>8</v>
      </c>
      <c r="B32" s="12" t="s">
        <v>32</v>
      </c>
      <c r="C32" s="30"/>
      <c r="D32" s="13" t="s">
        <v>33</v>
      </c>
      <c r="E32" s="40">
        <f>SUM(E33:E35)</f>
        <v>25000</v>
      </c>
      <c r="G32" s="35"/>
      <c r="I32" s="33"/>
    </row>
    <row r="33" spans="1:9" ht="20.100000000000001" customHeight="1" x14ac:dyDescent="0.25">
      <c r="A33" s="4"/>
      <c r="B33" s="12" t="s">
        <v>56</v>
      </c>
      <c r="C33" s="30">
        <v>247</v>
      </c>
      <c r="D33" s="13" t="s">
        <v>33</v>
      </c>
      <c r="E33" s="40">
        <v>15000</v>
      </c>
    </row>
    <row r="34" spans="1:9" ht="20.100000000000001" customHeight="1" x14ac:dyDescent="0.25">
      <c r="A34" s="4"/>
      <c r="B34" s="12" t="s">
        <v>57</v>
      </c>
      <c r="C34" s="30">
        <v>247</v>
      </c>
      <c r="D34" s="13" t="s">
        <v>33</v>
      </c>
      <c r="E34" s="40">
        <v>10000</v>
      </c>
      <c r="F34" s="35"/>
      <c r="G34" s="35"/>
      <c r="H34" s="35"/>
      <c r="I34" s="33"/>
    </row>
    <row r="35" spans="1:9" ht="20.100000000000001" customHeight="1" x14ac:dyDescent="0.25">
      <c r="A35" s="4"/>
      <c r="B35" s="12" t="s">
        <v>58</v>
      </c>
      <c r="C35" s="30">
        <v>247</v>
      </c>
      <c r="D35" s="13" t="s">
        <v>33</v>
      </c>
      <c r="E35" s="6">
        <v>0</v>
      </c>
      <c r="H35" s="35"/>
    </row>
    <row r="36" spans="1:9" ht="20.100000000000001" customHeight="1" x14ac:dyDescent="0.25">
      <c r="A36" s="4">
        <v>9</v>
      </c>
      <c r="B36" s="12" t="s">
        <v>34</v>
      </c>
      <c r="C36" s="30">
        <v>244</v>
      </c>
      <c r="D36" s="13" t="s">
        <v>35</v>
      </c>
      <c r="E36" s="6">
        <v>0</v>
      </c>
    </row>
    <row r="37" spans="1:9" ht="20.100000000000001" customHeight="1" x14ac:dyDescent="0.25">
      <c r="A37" s="4">
        <v>10</v>
      </c>
      <c r="B37" s="12" t="s">
        <v>36</v>
      </c>
      <c r="C37" s="30">
        <v>244</v>
      </c>
      <c r="D37" s="13" t="s">
        <v>55</v>
      </c>
      <c r="E37" s="40">
        <v>137283</v>
      </c>
      <c r="G37" s="35"/>
      <c r="H37" s="35"/>
    </row>
    <row r="38" spans="1:9" ht="20.100000000000001" customHeight="1" x14ac:dyDescent="0.25">
      <c r="A38" s="4">
        <v>11</v>
      </c>
      <c r="B38" s="12" t="s">
        <v>37</v>
      </c>
      <c r="C38" s="30">
        <v>244</v>
      </c>
      <c r="D38" s="13" t="s">
        <v>38</v>
      </c>
      <c r="E38" s="40">
        <f>752554.33+4074</f>
        <v>756628.33</v>
      </c>
      <c r="H38" s="35"/>
    </row>
    <row r="39" spans="1:9" ht="20.100000000000001" customHeight="1" x14ac:dyDescent="0.25">
      <c r="A39" s="4">
        <v>12</v>
      </c>
      <c r="B39" s="12" t="s">
        <v>39</v>
      </c>
      <c r="C39" s="30"/>
      <c r="D39" s="13" t="s">
        <v>40</v>
      </c>
      <c r="E39" s="40">
        <f>E40+E41+E42</f>
        <v>14262.650000000001</v>
      </c>
    </row>
    <row r="40" spans="1:9" ht="30" x14ac:dyDescent="0.25">
      <c r="A40" s="4"/>
      <c r="B40" s="24" t="s">
        <v>63</v>
      </c>
      <c r="C40" s="30">
        <v>851</v>
      </c>
      <c r="D40" s="13" t="s">
        <v>40</v>
      </c>
      <c r="E40" s="40">
        <v>8817.93</v>
      </c>
    </row>
    <row r="41" spans="1:9" ht="20.100000000000001" customHeight="1" x14ac:dyDescent="0.25">
      <c r="A41" s="4"/>
      <c r="B41" s="12" t="s">
        <v>64</v>
      </c>
      <c r="C41" s="30">
        <v>852</v>
      </c>
      <c r="D41" s="13" t="s">
        <v>40</v>
      </c>
      <c r="E41" s="6">
        <v>0</v>
      </c>
    </row>
    <row r="42" spans="1:9" ht="20.100000000000001" customHeight="1" x14ac:dyDescent="0.25">
      <c r="A42" s="4"/>
      <c r="B42" s="12" t="s">
        <v>65</v>
      </c>
      <c r="C42" s="30">
        <v>853</v>
      </c>
      <c r="D42" s="13" t="s">
        <v>40</v>
      </c>
      <c r="E42" s="40">
        <f>5000.01+444.71</f>
        <v>5444.72</v>
      </c>
    </row>
    <row r="43" spans="1:9" ht="20.100000000000001" customHeight="1" x14ac:dyDescent="0.25">
      <c r="A43" s="4">
        <v>13</v>
      </c>
      <c r="B43" s="14" t="s">
        <v>41</v>
      </c>
      <c r="C43" s="30">
        <v>244</v>
      </c>
      <c r="D43" s="4">
        <v>310</v>
      </c>
      <c r="E43" s="29">
        <v>201985.81</v>
      </c>
      <c r="G43" s="35"/>
    </row>
    <row r="44" spans="1:9" ht="20.100000000000001" customHeight="1" x14ac:dyDescent="0.25">
      <c r="A44" s="47">
        <v>14</v>
      </c>
      <c r="B44" s="14" t="s">
        <v>42</v>
      </c>
      <c r="C44" s="50">
        <v>244</v>
      </c>
      <c r="D44" s="47">
        <v>340</v>
      </c>
      <c r="E44" s="29">
        <f>E45+E46</f>
        <v>244434.78</v>
      </c>
    </row>
    <row r="45" spans="1:9" ht="20.100000000000001" customHeight="1" x14ac:dyDescent="0.25">
      <c r="A45" s="48"/>
      <c r="B45" s="14" t="s">
        <v>43</v>
      </c>
      <c r="C45" s="51"/>
      <c r="D45" s="48"/>
      <c r="E45" s="6">
        <v>0</v>
      </c>
    </row>
    <row r="46" spans="1:9" ht="20.100000000000001" customHeight="1" x14ac:dyDescent="0.25">
      <c r="A46" s="49"/>
      <c r="B46" s="14" t="s">
        <v>44</v>
      </c>
      <c r="C46" s="52"/>
      <c r="D46" s="49"/>
      <c r="E46" s="29">
        <f>242684.78+3274-1524</f>
        <v>244434.78</v>
      </c>
      <c r="G46" s="35"/>
    </row>
    <row r="47" spans="1:9" ht="20.100000000000001" customHeight="1" x14ac:dyDescent="0.25">
      <c r="A47" s="18"/>
      <c r="B47" s="19" t="s">
        <v>45</v>
      </c>
      <c r="C47" s="19"/>
      <c r="D47" s="18"/>
      <c r="E47" s="27">
        <f>E7+E8-E24</f>
        <v>1261707.8800000018</v>
      </c>
      <c r="F47" s="37"/>
      <c r="G47" s="35"/>
    </row>
    <row r="48" spans="1:9" ht="20.100000000000001" customHeight="1" x14ac:dyDescent="0.25">
      <c r="A48" s="15"/>
      <c r="B48" s="16"/>
      <c r="C48" s="16"/>
      <c r="D48" s="15"/>
      <c r="E48" s="17"/>
    </row>
    <row r="49" spans="1:6" ht="20.100000000000001" customHeight="1" x14ac:dyDescent="0.25">
      <c r="A49" s="15"/>
      <c r="B49" s="55" t="s">
        <v>46</v>
      </c>
      <c r="C49" s="55"/>
      <c r="D49" s="55"/>
      <c r="E49" s="41">
        <f>E50+E51</f>
        <v>663404.17000000004</v>
      </c>
    </row>
    <row r="50" spans="1:6" ht="20.100000000000001" customHeight="1" x14ac:dyDescent="0.25">
      <c r="A50" s="15"/>
      <c r="B50" s="53" t="s">
        <v>47</v>
      </c>
      <c r="C50" s="53"/>
      <c r="D50" s="53"/>
      <c r="E50" s="41">
        <v>10179.879999999999</v>
      </c>
      <c r="F50" s="35"/>
    </row>
    <row r="51" spans="1:6" ht="20.100000000000001" customHeight="1" x14ac:dyDescent="0.25">
      <c r="A51" s="15"/>
      <c r="B51" s="53" t="s">
        <v>48</v>
      </c>
      <c r="C51" s="53"/>
      <c r="D51" s="53"/>
      <c r="E51" s="41">
        <v>653224.29</v>
      </c>
    </row>
    <row r="52" spans="1:6" ht="20.100000000000001" customHeight="1" x14ac:dyDescent="0.25">
      <c r="A52" s="15"/>
      <c r="B52" s="38"/>
      <c r="C52" s="38"/>
      <c r="D52" s="38"/>
      <c r="E52" s="17"/>
    </row>
    <row r="53" spans="1:6" x14ac:dyDescent="0.25">
      <c r="B53" s="26" t="s">
        <v>51</v>
      </c>
      <c r="D53" s="36"/>
      <c r="E53" s="28" t="s">
        <v>66</v>
      </c>
    </row>
    <row r="55" spans="1:6" x14ac:dyDescent="0.25">
      <c r="B55" s="26" t="s">
        <v>52</v>
      </c>
      <c r="D55" s="36"/>
      <c r="E55" s="28" t="s">
        <v>67</v>
      </c>
    </row>
  </sheetData>
  <mergeCells count="17">
    <mergeCell ref="C44:C46"/>
    <mergeCell ref="B51:D51"/>
    <mergeCell ref="F4:G4"/>
    <mergeCell ref="A44:A46"/>
    <mergeCell ref="D44:D46"/>
    <mergeCell ref="B49:D49"/>
    <mergeCell ref="B50:D50"/>
    <mergeCell ref="A18:A20"/>
    <mergeCell ref="D18:D20"/>
    <mergeCell ref="B23:D23"/>
    <mergeCell ref="C18:C20"/>
    <mergeCell ref="C9:C17"/>
    <mergeCell ref="A1:B1"/>
    <mergeCell ref="A3:E3"/>
    <mergeCell ref="B6:D6"/>
    <mergeCell ref="A9:A17"/>
    <mergeCell ref="D9:D17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colBreaks count="1" manualBreakCount="1">
    <brk id="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Расш к ф.737(2)</vt:lpstr>
      <vt:lpstr>'Расш к ф.737(2)'!Область_печати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2026-05-08T08:21:03Z</dcterms:modified>
</cp:coreProperties>
</file>